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12270" activeTab="0"/>
  </bookViews>
  <sheets>
    <sheet name="New Cohort" sheetId="1" r:id="rId1"/>
  </sheets>
  <definedNames>
    <definedName name="_xlnm.Print_Area" localSheetId="0">'New Cohort'!$A$1:$I$62</definedName>
  </definedNames>
  <calcPr fullCalcOnLoad="1"/>
</workbook>
</file>

<file path=xl/comments1.xml><?xml version="1.0" encoding="utf-8"?>
<comments xmlns="http://schemas.openxmlformats.org/spreadsheetml/2006/main">
  <authors>
    <author>IITS</author>
  </authors>
  <commentList>
    <comment ref="F24" authorId="0">
      <text>
        <r>
          <rPr>
            <b/>
            <sz val="8"/>
            <rFont val="Tahoma"/>
            <family val="2"/>
          </rPr>
          <t xml:space="preserve">$3000/unit x 6 units
</t>
        </r>
      </text>
    </comment>
    <comment ref="F29" authorId="0">
      <text>
        <r>
          <rPr>
            <b/>
            <sz val="9"/>
            <rFont val="Tahoma"/>
            <family val="2"/>
          </rPr>
          <t>40 hours @ $50/hour</t>
        </r>
      </text>
    </comment>
    <comment ref="F30" authorId="0">
      <text>
        <r>
          <rPr>
            <b/>
            <sz val="9"/>
            <rFont val="Tahoma"/>
            <family val="2"/>
          </rPr>
          <t xml:space="preserve">Per UVA quote </t>
        </r>
      </text>
    </comment>
  </commentList>
</comments>
</file>

<file path=xl/sharedStrings.xml><?xml version="1.0" encoding="utf-8"?>
<sst xmlns="http://schemas.openxmlformats.org/spreadsheetml/2006/main" count="58" uniqueCount="56">
  <si>
    <t>Total Revenue</t>
  </si>
  <si>
    <t>Expenses</t>
  </si>
  <si>
    <t>Variable:</t>
  </si>
  <si>
    <t>Total Variable Expenses</t>
  </si>
  <si>
    <t>Gross Margin</t>
  </si>
  <si>
    <t xml:space="preserve">Target Number Participants </t>
  </si>
  <si>
    <t xml:space="preserve">Minimum Acceptable </t>
  </si>
  <si>
    <t xml:space="preserve">Faculty Payments </t>
  </si>
  <si>
    <t>Subtotal--Net position before EL O/H</t>
  </si>
  <si>
    <t># Participants</t>
  </si>
  <si>
    <t>Date Completed</t>
  </si>
  <si>
    <t>Printed materials</t>
  </si>
  <si>
    <t>Direct Expenses</t>
  </si>
  <si>
    <t>Direct Expenses:</t>
  </si>
  <si>
    <t>SubTotal Reimbursements</t>
  </si>
  <si>
    <t>Total Expenses w/o EL Overhead</t>
  </si>
  <si>
    <t>TOTAL EXPENSES with EL Overhead</t>
  </si>
  <si>
    <t>Total Program Expenses</t>
  </si>
  <si>
    <t>per class</t>
  </si>
  <si>
    <t>Food/Hospitality</t>
  </si>
  <si>
    <t>Student Tuition</t>
  </si>
  <si>
    <t>Faculty Salary</t>
  </si>
  <si>
    <t>Tuition Per Unit</t>
  </si>
  <si>
    <t>Total Units</t>
  </si>
  <si>
    <t>Student Costs</t>
  </si>
  <si>
    <t>To CoBA Administration</t>
  </si>
  <si>
    <t>40 hours @ $50/hour</t>
  </si>
  <si>
    <t>Total*</t>
  </si>
  <si>
    <t>*Class fees + $12.00 Academic Records Fee</t>
  </si>
  <si>
    <t>SIES</t>
  </si>
  <si>
    <t>Textbooks</t>
  </si>
  <si>
    <t>Ground Transportation</t>
  </si>
  <si>
    <t>Lodging</t>
  </si>
  <si>
    <t>Variance</t>
  </si>
  <si>
    <t>Summer 2012</t>
  </si>
  <si>
    <t>Cultural Experience</t>
  </si>
  <si>
    <t>Program Administration</t>
  </si>
  <si>
    <t>FY 13/14</t>
  </si>
  <si>
    <t>ALCI</t>
  </si>
  <si>
    <t>CoBA (5% of Rev)</t>
  </si>
  <si>
    <t>IITS (~1.5% of Rev)</t>
  </si>
  <si>
    <t>FAS (6% of Exp)</t>
  </si>
  <si>
    <t>EL Overhead (25% of Rev)</t>
  </si>
  <si>
    <t>CSUSM/CO Charges (11% of Rev.)</t>
  </si>
  <si>
    <t>____________________________________________</t>
  </si>
  <si>
    <t>DRAFT CoBA/India Program Budget/Agreement</t>
  </si>
  <si>
    <t>Signatures:</t>
  </si>
  <si>
    <t>Dean, College of Business Administration</t>
  </si>
  <si>
    <t>_____________________________________________</t>
  </si>
  <si>
    <t>Provost, Academic Affairs VP</t>
  </si>
  <si>
    <t>Dean, Extended Learning</t>
  </si>
  <si>
    <t>Director Procurement, Contracts and Support Serv.</t>
  </si>
  <si>
    <t>Payments @ $3,000/unit (20 student minimum)</t>
  </si>
  <si>
    <t>EL will coordinate with CoBA to cancel the program and/or to review options with CoBA  to prepare alternative budget solutions/scenarios</t>
  </si>
  <si>
    <t>Extended Learning assumes the financial risk for the program agreement.  If the projected participant number falls below the projected 20 students,</t>
  </si>
  <si>
    <t xml:space="preserve">to hold the program with less than 20 students. EL retains 100% of the program variance to support CSUSM program development and initiatives.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</si>
</sst>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0"/>
    <numFmt numFmtId="166" formatCode="0.0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_(&quot;$&quot;* #,##0.000_);_(&quot;$&quot;* \(#,##0.000\);_(&quot;$&quot;* &quot;-&quot;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0.E+00"/>
    <numFmt numFmtId="177" formatCode="&quot;$&quot;#,##0"/>
    <numFmt numFmtId="178" formatCode="_(&quot;$&quot;* #,##0.0_);_(&quot;$&quot;* \(#,##0.0\);_(&quot;$&quot;* &quot;-&quot;?_);_(@_)"/>
    <numFmt numFmtId="179" formatCode="_(&quot;$&quot;* #,##0_);_(&quot;$&quot;* \(#,##0\);_(&quot;$&quot;* &quot;-&quot;?_);_(@_)"/>
    <numFmt numFmtId="180" formatCode="&quot;$&quot;#,##0.00"/>
    <numFmt numFmtId="181" formatCode="_(&quot;$&quot;* #,##0.000_);_(&quot;$&quot;* \(#,##0.000\);_(&quot;$&quot;* &quot;-&quot;???_);_(@_)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i/>
      <sz val="9"/>
      <name val="Arial"/>
      <family val="2"/>
    </font>
    <font>
      <b/>
      <u val="single"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44" fontId="2" fillId="0" borderId="0" xfId="44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 wrapText="1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0" borderId="0" xfId="0" applyFont="1" applyFill="1" applyAlignment="1">
      <alignment/>
    </xf>
    <xf numFmtId="44" fontId="2" fillId="33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34" borderId="10" xfId="0" applyFont="1" applyFill="1" applyBorder="1" applyAlignment="1">
      <alignment horizontal="right"/>
    </xf>
    <xf numFmtId="0" fontId="2" fillId="34" borderId="11" xfId="0" applyFont="1" applyFill="1" applyBorder="1" applyAlignment="1">
      <alignment horizontal="right"/>
    </xf>
    <xf numFmtId="0" fontId="2" fillId="34" borderId="10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175" fontId="2" fillId="0" borderId="13" xfId="0" applyNumberFormat="1" applyFont="1" applyBorder="1" applyAlignment="1">
      <alignment/>
    </xf>
    <xf numFmtId="175" fontId="2" fillId="33" borderId="14" xfId="0" applyNumberFormat="1" applyFont="1" applyFill="1" applyBorder="1" applyAlignment="1">
      <alignment/>
    </xf>
    <xf numFmtId="175" fontId="2" fillId="0" borderId="0" xfId="0" applyNumberFormat="1" applyFont="1" applyAlignment="1">
      <alignment/>
    </xf>
    <xf numFmtId="175" fontId="1" fillId="0" borderId="0" xfId="0" applyNumberFormat="1" applyFont="1" applyAlignment="1">
      <alignment horizontal="right"/>
    </xf>
    <xf numFmtId="175" fontId="1" fillId="34" borderId="12" xfId="44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5" fontId="2" fillId="0" borderId="14" xfId="44" applyNumberFormat="1" applyFont="1" applyBorder="1" applyAlignment="1">
      <alignment/>
    </xf>
    <xf numFmtId="175" fontId="2" fillId="0" borderId="14" xfId="0" applyNumberFormat="1" applyFont="1" applyBorder="1" applyAlignment="1">
      <alignment/>
    </xf>
    <xf numFmtId="175" fontId="2" fillId="0" borderId="14" xfId="57" applyNumberFormat="1" applyFont="1" applyBorder="1" applyAlignment="1">
      <alignment/>
    </xf>
    <xf numFmtId="175" fontId="2" fillId="0" borderId="0" xfId="0" applyNumberFormat="1" applyFont="1" applyAlignment="1">
      <alignment horizontal="right"/>
    </xf>
    <xf numFmtId="0" fontId="2" fillId="4" borderId="12" xfId="44" applyNumberFormat="1" applyFont="1" applyFill="1" applyBorder="1" applyAlignment="1">
      <alignment horizontal="center"/>
    </xf>
    <xf numFmtId="175" fontId="2" fillId="0" borderId="12" xfId="44" applyNumberFormat="1" applyFont="1" applyBorder="1" applyAlignment="1">
      <alignment/>
    </xf>
    <xf numFmtId="175" fontId="2" fillId="0" borderId="12" xfId="44" applyNumberFormat="1" applyFont="1" applyFill="1" applyBorder="1" applyAlignment="1">
      <alignment/>
    </xf>
    <xf numFmtId="44" fontId="1" fillId="0" borderId="0" xfId="44" applyFont="1" applyFill="1" applyAlignment="1">
      <alignment horizontal="right"/>
    </xf>
    <xf numFmtId="175" fontId="2" fillId="0" borderId="0" xfId="44" applyNumberFormat="1" applyFont="1" applyAlignment="1">
      <alignment horizontal="right"/>
    </xf>
    <xf numFmtId="175" fontId="1" fillId="35" borderId="15" xfId="0" applyNumberFormat="1" applyFont="1" applyFill="1" applyBorder="1" applyAlignment="1">
      <alignment/>
    </xf>
    <xf numFmtId="175" fontId="2" fillId="0" borderId="16" xfId="44" applyNumberFormat="1" applyFont="1" applyBorder="1" applyAlignment="1">
      <alignment/>
    </xf>
    <xf numFmtId="175" fontId="2" fillId="4" borderId="0" xfId="44" applyNumberFormat="1" applyFont="1" applyFill="1" applyAlignment="1">
      <alignment/>
    </xf>
    <xf numFmtId="175" fontId="2" fillId="0" borderId="12" xfId="0" applyNumberFormat="1" applyFont="1" applyBorder="1" applyAlignment="1">
      <alignment horizontal="right"/>
    </xf>
    <xf numFmtId="14" fontId="2" fillId="0" borderId="0" xfId="0" applyNumberFormat="1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75" fontId="1" fillId="36" borderId="17" xfId="44" applyNumberFormat="1" applyFont="1" applyFill="1" applyBorder="1" applyAlignment="1">
      <alignment/>
    </xf>
    <xf numFmtId="0" fontId="42" fillId="36" borderId="0" xfId="0" applyFont="1" applyFill="1" applyAlignment="1">
      <alignment/>
    </xf>
    <xf numFmtId="175" fontId="1" fillId="37" borderId="12" xfId="0" applyNumberFormat="1" applyFont="1" applyFill="1" applyBorder="1" applyAlignment="1">
      <alignment/>
    </xf>
    <xf numFmtId="175" fontId="1" fillId="0" borderId="0" xfId="44" applyNumberFormat="1" applyFont="1" applyAlignment="1">
      <alignment/>
    </xf>
    <xf numFmtId="0" fontId="1" fillId="0" borderId="0" xfId="0" applyNumberFormat="1" applyFont="1" applyAlignment="1">
      <alignment/>
    </xf>
    <xf numFmtId="0" fontId="2" fillId="36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175" fontId="1" fillId="0" borderId="0" xfId="0" applyNumberFormat="1" applyFont="1" applyFill="1" applyBorder="1" applyAlignment="1">
      <alignment/>
    </xf>
    <xf numFmtId="0" fontId="2" fillId="38" borderId="0" xfId="0" applyFont="1" applyFill="1" applyAlignment="1">
      <alignment horizontal="right"/>
    </xf>
    <xf numFmtId="0" fontId="1" fillId="38" borderId="0" xfId="0" applyFont="1" applyFill="1" applyAlignment="1">
      <alignment horizontal="right"/>
    </xf>
    <xf numFmtId="175" fontId="1" fillId="38" borderId="14" xfId="44" applyNumberFormat="1" applyFont="1" applyFill="1" applyBorder="1" applyAlignment="1">
      <alignment/>
    </xf>
    <xf numFmtId="0" fontId="1" fillId="36" borderId="18" xfId="0" applyFont="1" applyFill="1" applyBorder="1" applyAlignment="1">
      <alignment/>
    </xf>
    <xf numFmtId="0" fontId="2" fillId="36" borderId="19" xfId="0" applyFont="1" applyFill="1" applyBorder="1" applyAlignment="1">
      <alignment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/>
    </xf>
    <xf numFmtId="42" fontId="2" fillId="0" borderId="22" xfId="44" applyNumberFormat="1" applyFont="1" applyBorder="1" applyAlignment="1">
      <alignment/>
    </xf>
    <xf numFmtId="42" fontId="1" fillId="0" borderId="23" xfId="44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75" fontId="2" fillId="0" borderId="14" xfId="44" applyNumberFormat="1" applyFont="1" applyFill="1" applyBorder="1" applyAlignment="1">
      <alignment/>
    </xf>
    <xf numFmtId="0" fontId="0" fillId="0" borderId="0" xfId="0" applyFill="1" applyAlignment="1">
      <alignment/>
    </xf>
    <xf numFmtId="179" fontId="2" fillId="0" borderId="14" xfId="44" applyNumberFormat="1" applyFont="1" applyFill="1" applyBorder="1" applyAlignment="1">
      <alignment/>
    </xf>
    <xf numFmtId="175" fontId="1" fillId="36" borderId="12" xfId="44" applyNumberFormat="1" applyFont="1" applyFill="1" applyBorder="1" applyAlignment="1">
      <alignment/>
    </xf>
    <xf numFmtId="175" fontId="1" fillId="36" borderId="24" xfId="44" applyNumberFormat="1" applyFont="1" applyFill="1" applyBorder="1" applyAlignment="1">
      <alignment/>
    </xf>
    <xf numFmtId="175" fontId="1" fillId="36" borderId="12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1" fillId="39" borderId="10" xfId="0" applyFont="1" applyFill="1" applyBorder="1" applyAlignment="1">
      <alignment horizontal="center"/>
    </xf>
    <xf numFmtId="0" fontId="1" fillId="39" borderId="1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14" fontId="1" fillId="4" borderId="0" xfId="0" applyNumberFormat="1" applyFont="1" applyFill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4" borderId="0" xfId="0" applyFont="1" applyFill="1" applyAlignment="1">
      <alignment horizontal="center"/>
    </xf>
    <xf numFmtId="44" fontId="1" fillId="4" borderId="26" xfId="44" applyFont="1" applyFill="1" applyBorder="1" applyAlignment="1">
      <alignment horizontal="center"/>
    </xf>
    <xf numFmtId="44" fontId="1" fillId="4" borderId="31" xfId="44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39" borderId="0" xfId="0" applyFont="1" applyFill="1" applyBorder="1" applyAlignment="1">
      <alignment horizontal="center"/>
    </xf>
    <xf numFmtId="0" fontId="1" fillId="39" borderId="3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tabSelected="1" zoomScalePageLayoutView="0" workbookViewId="0" topLeftCell="A1">
      <selection activeCell="D10" sqref="D10"/>
    </sheetView>
  </sheetViews>
  <sheetFormatPr defaultColWidth="8.8515625" defaultRowHeight="12.75"/>
  <cols>
    <col min="1" max="2" width="8.8515625" style="0" customWidth="1"/>
    <col min="3" max="3" width="12.7109375" style="0" bestFit="1" customWidth="1"/>
    <col min="4" max="4" width="17.8515625" style="0" customWidth="1"/>
    <col min="5" max="5" width="11.140625" style="0" customWidth="1"/>
    <col min="6" max="6" width="15.421875" style="0" bestFit="1" customWidth="1"/>
    <col min="7" max="7" width="18.28125" style="0" bestFit="1" customWidth="1"/>
    <col min="8" max="8" width="17.00390625" style="0" bestFit="1" customWidth="1"/>
    <col min="9" max="9" width="20.00390625" style="0" customWidth="1"/>
  </cols>
  <sheetData>
    <row r="1" spans="1:9" ht="15.75">
      <c r="A1" s="77" t="s">
        <v>45</v>
      </c>
      <c r="B1" s="77"/>
      <c r="C1" s="77"/>
      <c r="D1" s="77"/>
      <c r="E1" s="88" t="s">
        <v>29</v>
      </c>
      <c r="F1" s="88"/>
      <c r="G1" s="88"/>
      <c r="H1" s="88"/>
      <c r="I1" s="3"/>
    </row>
    <row r="2" spans="1:9" ht="15.75">
      <c r="A2" s="80" t="s">
        <v>10</v>
      </c>
      <c r="B2" s="80"/>
      <c r="C2" s="42">
        <v>41183</v>
      </c>
      <c r="D2" s="3"/>
      <c r="E2" s="3"/>
      <c r="F2" s="3"/>
      <c r="G2" s="3"/>
      <c r="H2" s="3"/>
      <c r="I2" s="3"/>
    </row>
    <row r="3" spans="1:9" ht="16.5" thickBot="1">
      <c r="A3" s="3"/>
      <c r="B3" s="3"/>
      <c r="C3" s="3"/>
      <c r="D3" s="3"/>
      <c r="E3" s="3"/>
      <c r="F3" s="44"/>
      <c r="G3" s="45"/>
      <c r="H3" s="45"/>
      <c r="I3" s="3"/>
    </row>
    <row r="4" spans="1:9" ht="15.75">
      <c r="A4" s="78" t="s">
        <v>22</v>
      </c>
      <c r="B4" s="79"/>
      <c r="C4" s="79"/>
      <c r="D4" s="79"/>
      <c r="E4" s="89">
        <v>1165</v>
      </c>
      <c r="F4" s="90"/>
      <c r="G4" s="3"/>
      <c r="H4" s="3"/>
      <c r="I4" s="3"/>
    </row>
    <row r="5" spans="1:9" ht="15.75">
      <c r="A5" s="83" t="s">
        <v>5</v>
      </c>
      <c r="B5" s="84"/>
      <c r="C5" s="84"/>
      <c r="D5" s="84"/>
      <c r="E5" s="91">
        <v>20</v>
      </c>
      <c r="F5" s="92"/>
      <c r="G5" s="3"/>
      <c r="H5" s="3"/>
      <c r="I5" s="3"/>
    </row>
    <row r="6" spans="1:9" ht="16.5" thickBot="1">
      <c r="A6" s="85" t="s">
        <v>6</v>
      </c>
      <c r="B6" s="86"/>
      <c r="C6" s="86"/>
      <c r="D6" s="86"/>
      <c r="E6" s="93">
        <v>20</v>
      </c>
      <c r="F6" s="94"/>
      <c r="G6" s="3"/>
      <c r="H6" s="3"/>
      <c r="I6" s="3"/>
    </row>
    <row r="7" spans="1:9" ht="15.75">
      <c r="A7" s="4"/>
      <c r="B7" s="4"/>
      <c r="C7" s="4"/>
      <c r="D7" s="4"/>
      <c r="E7" s="4"/>
      <c r="F7" s="5"/>
      <c r="G7" s="3"/>
      <c r="H7" s="3"/>
      <c r="I7" s="3"/>
    </row>
    <row r="8" spans="1:9" ht="15.75">
      <c r="A8" s="82"/>
      <c r="B8" s="82"/>
      <c r="C8" s="82"/>
      <c r="D8" s="4"/>
      <c r="E8" s="4"/>
      <c r="F8" s="21"/>
      <c r="G8" s="3"/>
      <c r="H8" s="3"/>
      <c r="I8" s="3"/>
    </row>
    <row r="9" spans="1:9" ht="15.75">
      <c r="A9" s="87"/>
      <c r="B9" s="87"/>
      <c r="C9" s="87"/>
      <c r="D9" s="4"/>
      <c r="E9" s="4"/>
      <c r="F9" s="21"/>
      <c r="G9" s="3"/>
      <c r="H9" s="3"/>
      <c r="I9" s="3"/>
    </row>
    <row r="10" spans="1:9" ht="16.5" thickBot="1">
      <c r="A10" s="82"/>
      <c r="B10" s="82"/>
      <c r="C10" s="82"/>
      <c r="D10" s="4"/>
      <c r="E10" s="4"/>
      <c r="F10" s="5"/>
      <c r="G10" s="3"/>
      <c r="H10" s="57" t="s">
        <v>24</v>
      </c>
      <c r="I10" s="58"/>
    </row>
    <row r="11" spans="1:10" ht="16.5" thickBot="1">
      <c r="A11" s="3"/>
      <c r="B11" s="3"/>
      <c r="C11" s="3"/>
      <c r="D11" s="3"/>
      <c r="E11" s="2"/>
      <c r="F11" s="22" t="s">
        <v>37</v>
      </c>
      <c r="G11" s="3"/>
      <c r="H11" s="59" t="s">
        <v>34</v>
      </c>
      <c r="I11" s="61">
        <f>E4*E14+12</f>
        <v>7002</v>
      </c>
      <c r="J11" s="63"/>
    </row>
    <row r="12" spans="1:9" ht="16.5" thickBot="1">
      <c r="A12" s="1"/>
      <c r="B12" s="3"/>
      <c r="C12" s="28"/>
      <c r="D12" s="95" t="s">
        <v>9</v>
      </c>
      <c r="E12" s="96"/>
      <c r="F12" s="33">
        <v>20</v>
      </c>
      <c r="G12" s="3"/>
      <c r="H12" s="60" t="s">
        <v>27</v>
      </c>
      <c r="I12" s="62">
        <f>SUM(I11:I11)</f>
        <v>7002</v>
      </c>
    </row>
    <row r="13" spans="1:9" ht="16.5" thickBot="1">
      <c r="A13" s="1" t="s">
        <v>0</v>
      </c>
      <c r="B13" s="3"/>
      <c r="C13" s="3"/>
      <c r="D13" s="1"/>
      <c r="E13" s="49">
        <f>E4</f>
        <v>1165</v>
      </c>
      <c r="F13" s="46">
        <f>E4*F12*E14</f>
        <v>139800</v>
      </c>
      <c r="G13" s="47" t="s">
        <v>20</v>
      </c>
      <c r="H13" s="64" t="s">
        <v>28</v>
      </c>
      <c r="I13" s="3"/>
    </row>
    <row r="14" spans="1:9" ht="15.75">
      <c r="A14" s="3"/>
      <c r="B14" s="3"/>
      <c r="C14" s="3"/>
      <c r="D14" s="1" t="s">
        <v>23</v>
      </c>
      <c r="E14" s="50">
        <v>6</v>
      </c>
      <c r="F14" s="39"/>
      <c r="G14" s="3"/>
      <c r="H14" s="3"/>
      <c r="I14" s="3"/>
    </row>
    <row r="15" spans="1:9" ht="15.75">
      <c r="A15" s="1" t="s">
        <v>1</v>
      </c>
      <c r="B15" s="3"/>
      <c r="C15" s="3"/>
      <c r="D15" s="3"/>
      <c r="E15" s="25"/>
      <c r="F15" s="29"/>
      <c r="G15" s="3"/>
      <c r="H15" s="3"/>
      <c r="I15" s="3"/>
    </row>
    <row r="16" spans="1:9" ht="15.75">
      <c r="A16" s="3"/>
      <c r="B16" s="1" t="s">
        <v>2</v>
      </c>
      <c r="C16" s="3"/>
      <c r="D16" s="3"/>
      <c r="E16" s="32" t="s">
        <v>18</v>
      </c>
      <c r="F16" s="30"/>
      <c r="G16" s="3"/>
      <c r="H16" s="3"/>
      <c r="I16" s="3"/>
    </row>
    <row r="17" spans="1:9" ht="15">
      <c r="A17" s="3"/>
      <c r="B17" s="3"/>
      <c r="C17" s="3"/>
      <c r="D17" s="3"/>
      <c r="E17" s="40">
        <v>0</v>
      </c>
      <c r="F17" s="30">
        <f>F12*E17</f>
        <v>0</v>
      </c>
      <c r="G17" s="3"/>
      <c r="H17" s="3"/>
      <c r="I17" s="3"/>
    </row>
    <row r="18" spans="1:9" ht="15.75" thickBot="1">
      <c r="A18" s="3"/>
      <c r="B18" s="3" t="s">
        <v>11</v>
      </c>
      <c r="C18" s="3"/>
      <c r="D18" s="3"/>
      <c r="E18" s="40">
        <v>0</v>
      </c>
      <c r="F18" s="30">
        <v>0</v>
      </c>
      <c r="G18" s="3"/>
      <c r="H18" s="3"/>
      <c r="I18" s="3"/>
    </row>
    <row r="19" spans="1:9" ht="16.5" thickBot="1">
      <c r="A19" s="1"/>
      <c r="B19" s="81" t="s">
        <v>3</v>
      </c>
      <c r="C19" s="81"/>
      <c r="D19" s="81"/>
      <c r="E19" s="37">
        <f>SUM(E17:E18)</f>
        <v>0</v>
      </c>
      <c r="F19" s="34">
        <f>SUM(F17:F18)</f>
        <v>0</v>
      </c>
      <c r="G19" s="3"/>
      <c r="H19" s="3"/>
      <c r="I19" s="3"/>
    </row>
    <row r="20" spans="1:9" ht="16.5" thickBot="1">
      <c r="A20" s="1"/>
      <c r="B20" s="7"/>
      <c r="C20" s="7"/>
      <c r="D20" s="7"/>
      <c r="E20" s="32"/>
      <c r="F20" s="29"/>
      <c r="G20" s="3"/>
      <c r="H20" s="3"/>
      <c r="I20" s="3"/>
    </row>
    <row r="21" spans="1:9" ht="16.5" thickBot="1">
      <c r="A21" s="1" t="s">
        <v>4</v>
      </c>
      <c r="B21" s="7"/>
      <c r="C21" s="7"/>
      <c r="D21" s="7"/>
      <c r="E21" s="32"/>
      <c r="F21" s="41">
        <f>F13-F19</f>
        <v>139800</v>
      </c>
      <c r="G21" s="3"/>
      <c r="H21" s="8"/>
      <c r="I21" s="8"/>
    </row>
    <row r="22" spans="1:9" ht="15.75">
      <c r="A22" s="81"/>
      <c r="B22" s="81"/>
      <c r="C22" s="81"/>
      <c r="D22" s="81"/>
      <c r="E22" s="26"/>
      <c r="F22" s="31"/>
      <c r="G22" s="3"/>
      <c r="H22" s="3"/>
      <c r="I22" s="3"/>
    </row>
    <row r="23" spans="1:9" ht="16.5" thickBot="1">
      <c r="A23" s="3"/>
      <c r="B23" s="1" t="s">
        <v>13</v>
      </c>
      <c r="C23" s="3"/>
      <c r="D23" s="3"/>
      <c r="E23" s="3"/>
      <c r="F23" s="30"/>
      <c r="G23" s="3"/>
      <c r="H23" s="3"/>
      <c r="I23" s="3"/>
    </row>
    <row r="24" spans="1:9" ht="16.5" thickBot="1">
      <c r="A24" s="3"/>
      <c r="B24" s="3"/>
      <c r="C24" s="75" t="s">
        <v>7</v>
      </c>
      <c r="D24" s="76"/>
      <c r="E24" s="76"/>
      <c r="F24" s="68">
        <v>18000</v>
      </c>
      <c r="G24" s="47" t="s">
        <v>21</v>
      </c>
      <c r="H24" s="72" t="s">
        <v>52</v>
      </c>
      <c r="I24" s="3"/>
    </row>
    <row r="25" spans="1:9" ht="15">
      <c r="A25" s="8"/>
      <c r="B25" s="3" t="s">
        <v>35</v>
      </c>
      <c r="C25" s="3"/>
      <c r="D25" s="3"/>
      <c r="E25" s="6"/>
      <c r="F25" s="65">
        <v>2000</v>
      </c>
      <c r="G25" s="8"/>
      <c r="H25" s="3"/>
      <c r="I25" s="3"/>
    </row>
    <row r="26" spans="1:9" ht="15">
      <c r="A26" s="3"/>
      <c r="B26" s="8" t="s">
        <v>30</v>
      </c>
      <c r="C26" s="3"/>
      <c r="D26" s="3"/>
      <c r="E26" s="6"/>
      <c r="F26" s="65">
        <v>4000</v>
      </c>
      <c r="G26" s="3"/>
      <c r="H26" s="3"/>
      <c r="I26" s="3"/>
    </row>
    <row r="27" spans="1:9" ht="15">
      <c r="A27" s="3"/>
      <c r="B27" s="8" t="s">
        <v>31</v>
      </c>
      <c r="C27" s="3"/>
      <c r="D27" s="3"/>
      <c r="E27" s="3"/>
      <c r="F27" s="65">
        <v>3000</v>
      </c>
      <c r="G27" s="3"/>
      <c r="H27" s="3"/>
      <c r="I27" s="3"/>
    </row>
    <row r="28" spans="1:9" ht="15">
      <c r="A28" s="3"/>
      <c r="B28" s="43" t="s">
        <v>19</v>
      </c>
      <c r="C28" s="3"/>
      <c r="D28" s="3"/>
      <c r="E28" s="3"/>
      <c r="F28" s="65">
        <v>15540</v>
      </c>
      <c r="G28" s="3"/>
      <c r="H28" s="3"/>
      <c r="I28" s="3"/>
    </row>
    <row r="29" spans="1:9" ht="15">
      <c r="A29" s="3"/>
      <c r="B29" s="8" t="s">
        <v>36</v>
      </c>
      <c r="C29" s="3"/>
      <c r="D29" s="3"/>
      <c r="E29" s="3"/>
      <c r="F29" s="65">
        <v>2000</v>
      </c>
      <c r="G29" s="63" t="s">
        <v>26</v>
      </c>
      <c r="H29" s="3"/>
      <c r="I29" s="3"/>
    </row>
    <row r="30" spans="1:9" ht="15">
      <c r="A30" s="3"/>
      <c r="B30" s="8" t="s">
        <v>32</v>
      </c>
      <c r="C30" s="3"/>
      <c r="D30" s="3"/>
      <c r="E30" s="3"/>
      <c r="F30" s="65">
        <f>665*21</f>
        <v>13965</v>
      </c>
      <c r="G30" s="63"/>
      <c r="H30" s="3"/>
      <c r="I30" s="3"/>
    </row>
    <row r="31" spans="1:9" ht="15">
      <c r="A31" s="3"/>
      <c r="B31" s="8" t="s">
        <v>25</v>
      </c>
      <c r="C31" s="3"/>
      <c r="D31" s="3"/>
      <c r="E31" s="3"/>
      <c r="F31" s="65">
        <v>5000</v>
      </c>
      <c r="G31" s="63"/>
      <c r="H31" s="3"/>
      <c r="I31" s="3"/>
    </row>
    <row r="32" spans="1:9" s="66" customFormat="1" ht="15">
      <c r="A32" s="9"/>
      <c r="B32" s="73" t="s">
        <v>38</v>
      </c>
      <c r="C32" s="73"/>
      <c r="D32" s="73"/>
      <c r="E32" s="74"/>
      <c r="F32" s="65">
        <v>5000</v>
      </c>
      <c r="G32" s="9"/>
      <c r="H32" s="9"/>
      <c r="I32" s="9"/>
    </row>
    <row r="33" spans="1:9" ht="15.75" thickBot="1">
      <c r="A33" s="3"/>
      <c r="B33" s="3"/>
      <c r="C33" s="3"/>
      <c r="D33" s="3"/>
      <c r="E33" s="10"/>
      <c r="F33" s="67">
        <v>0</v>
      </c>
      <c r="G33" s="3"/>
      <c r="H33" s="3"/>
      <c r="I33" s="3"/>
    </row>
    <row r="34" spans="1:9" ht="16.5" thickBot="1">
      <c r="A34" s="3"/>
      <c r="B34" s="9"/>
      <c r="C34" s="9"/>
      <c r="D34" s="9"/>
      <c r="E34" s="36" t="s">
        <v>12</v>
      </c>
      <c r="F34" s="35">
        <f>SUM(F24:F33)</f>
        <v>68505</v>
      </c>
      <c r="G34" s="3"/>
      <c r="H34" s="3"/>
      <c r="I34" s="3"/>
    </row>
    <row r="35" spans="1:9" ht="15.75">
      <c r="A35" s="3"/>
      <c r="B35" s="3"/>
      <c r="C35" s="3"/>
      <c r="D35" s="3"/>
      <c r="E35" s="7" t="s">
        <v>17</v>
      </c>
      <c r="F35" s="23">
        <f>F34+F19</f>
        <v>68505</v>
      </c>
      <c r="G35" s="3"/>
      <c r="H35" s="3"/>
      <c r="I35" s="3"/>
    </row>
    <row r="36" spans="1:9" ht="15.75">
      <c r="A36" s="11"/>
      <c r="B36" s="12"/>
      <c r="C36" s="12"/>
      <c r="D36" s="12"/>
      <c r="E36" s="12"/>
      <c r="F36" s="24"/>
      <c r="G36" s="9"/>
      <c r="H36" s="3"/>
      <c r="I36" s="3"/>
    </row>
    <row r="37" spans="1:9" ht="15.75">
      <c r="A37" s="13"/>
      <c r="B37" s="3"/>
      <c r="C37" s="16"/>
      <c r="D37" s="16"/>
      <c r="E37" s="7" t="s">
        <v>43</v>
      </c>
      <c r="F37" s="69">
        <f>0.11*F13</f>
        <v>15378</v>
      </c>
      <c r="G37" s="51"/>
      <c r="H37" s="3"/>
      <c r="I37" s="3"/>
    </row>
    <row r="38" spans="1:9" ht="15.75">
      <c r="A38" s="13"/>
      <c r="B38" s="3"/>
      <c r="C38" s="16"/>
      <c r="D38" s="16"/>
      <c r="E38" s="15" t="s">
        <v>39</v>
      </c>
      <c r="F38" s="69">
        <f>0.05*F13</f>
        <v>6990</v>
      </c>
      <c r="G38" s="51"/>
      <c r="H38" s="3"/>
      <c r="I38" s="3"/>
    </row>
    <row r="39" spans="1:9" ht="16.5" thickBot="1">
      <c r="A39" s="13"/>
      <c r="B39" s="3"/>
      <c r="C39" s="16"/>
      <c r="D39" s="16"/>
      <c r="E39" s="15" t="s">
        <v>41</v>
      </c>
      <c r="F39" s="69">
        <f>0.06*F35</f>
        <v>4110.3</v>
      </c>
      <c r="G39" s="47"/>
      <c r="H39" s="3"/>
      <c r="I39" s="3"/>
    </row>
    <row r="40" spans="1:9" ht="16.5" thickBot="1">
      <c r="A40" s="13"/>
      <c r="B40" s="9"/>
      <c r="C40" s="16"/>
      <c r="D40" s="16"/>
      <c r="E40" s="15" t="s">
        <v>40</v>
      </c>
      <c r="F40" s="69">
        <f>0.015*F13</f>
        <v>2097</v>
      </c>
      <c r="G40" s="47"/>
      <c r="H40" s="3"/>
      <c r="I40" s="3"/>
    </row>
    <row r="41" spans="1:9" ht="16.5" thickBot="1">
      <c r="A41" s="3"/>
      <c r="B41" s="3"/>
      <c r="C41" s="17"/>
      <c r="D41" s="17"/>
      <c r="E41" s="15" t="s">
        <v>14</v>
      </c>
      <c r="F41" s="70">
        <f>SUM(F37:F40)</f>
        <v>28575.3</v>
      </c>
      <c r="G41" s="51"/>
      <c r="H41" s="13"/>
      <c r="I41" s="13"/>
    </row>
    <row r="42" spans="1:9" ht="16.5" thickBot="1">
      <c r="A42" s="3"/>
      <c r="B42" s="3"/>
      <c r="C42" s="17"/>
      <c r="D42" s="17"/>
      <c r="E42" s="15" t="s">
        <v>15</v>
      </c>
      <c r="F42" s="38">
        <f>F41+F35</f>
        <v>97080.3</v>
      </c>
      <c r="G42" s="51"/>
      <c r="H42" s="3"/>
      <c r="I42" s="3"/>
    </row>
    <row r="43" spans="1:9" ht="16.5" thickBot="1">
      <c r="A43" s="13"/>
      <c r="B43" s="20"/>
      <c r="C43" s="19"/>
      <c r="D43" s="19"/>
      <c r="E43" s="18" t="s">
        <v>8</v>
      </c>
      <c r="F43" s="27">
        <f>F13-F42</f>
        <v>42719.7</v>
      </c>
      <c r="G43" s="3"/>
      <c r="H43" s="9"/>
      <c r="I43" s="9"/>
    </row>
    <row r="44" spans="1:9" ht="16.5" thickBot="1">
      <c r="A44" s="13"/>
      <c r="B44" s="3"/>
      <c r="C44" s="54"/>
      <c r="D44" s="54"/>
      <c r="E44" s="55" t="s">
        <v>42</v>
      </c>
      <c r="F44" s="56">
        <f>0.25*F13</f>
        <v>34950</v>
      </c>
      <c r="G44" s="3"/>
      <c r="H44" s="3"/>
      <c r="I44" s="3"/>
    </row>
    <row r="45" spans="1:9" ht="16.5" thickBot="1">
      <c r="A45" s="13"/>
      <c r="B45" s="15"/>
      <c r="C45" s="15"/>
      <c r="D45" s="15"/>
      <c r="E45" s="15" t="s">
        <v>16</v>
      </c>
      <c r="F45" s="48">
        <f>F42+F44</f>
        <v>132030.3</v>
      </c>
      <c r="G45" s="13"/>
      <c r="H45" s="3"/>
      <c r="I45" s="3"/>
    </row>
    <row r="46" spans="1:7" ht="15.75">
      <c r="A46" s="11"/>
      <c r="B46" s="12"/>
      <c r="C46" s="12"/>
      <c r="D46" s="12"/>
      <c r="E46" s="12"/>
      <c r="F46" s="14"/>
      <c r="G46" s="9"/>
    </row>
    <row r="47" spans="1:7" ht="15.75">
      <c r="A47" s="3"/>
      <c r="B47" s="3"/>
      <c r="C47" s="3"/>
      <c r="D47" s="52"/>
      <c r="E47" s="52" t="s">
        <v>33</v>
      </c>
      <c r="F47" s="53">
        <f>F13-F45</f>
        <v>7769.700000000012</v>
      </c>
      <c r="G47" s="3"/>
    </row>
    <row r="48" spans="1:7" ht="15.75">
      <c r="A48" s="3" t="s">
        <v>54</v>
      </c>
      <c r="B48" s="3"/>
      <c r="C48" s="3"/>
      <c r="D48" s="52"/>
      <c r="E48" s="52"/>
      <c r="F48" s="53"/>
      <c r="G48" s="3"/>
    </row>
    <row r="49" spans="1:7" ht="15.75">
      <c r="A49" s="3" t="s">
        <v>53</v>
      </c>
      <c r="B49" s="3"/>
      <c r="C49" s="3"/>
      <c r="D49" s="52"/>
      <c r="E49" s="52"/>
      <c r="F49" s="53"/>
      <c r="G49" s="3"/>
    </row>
    <row r="50" spans="1:7" ht="15.75">
      <c r="A50" s="3" t="s">
        <v>55</v>
      </c>
      <c r="B50" s="3"/>
      <c r="C50" s="3"/>
      <c r="D50" s="52"/>
      <c r="E50" s="52"/>
      <c r="F50" s="53"/>
      <c r="G50" s="3"/>
    </row>
    <row r="51" spans="1:7" ht="15.75">
      <c r="A51" s="3"/>
      <c r="B51" s="3"/>
      <c r="C51" s="3"/>
      <c r="D51" s="52"/>
      <c r="E51" s="52"/>
      <c r="F51" s="53"/>
      <c r="G51" s="3"/>
    </row>
    <row r="52" spans="1:9" ht="15.75">
      <c r="A52" s="71" t="s">
        <v>46</v>
      </c>
      <c r="B52" s="1"/>
      <c r="C52" s="1"/>
      <c r="D52" s="52"/>
      <c r="E52" s="52"/>
      <c r="F52" s="53"/>
      <c r="G52" s="1"/>
      <c r="H52" s="1"/>
      <c r="I52" s="1"/>
    </row>
    <row r="53" spans="1:9" ht="15.75">
      <c r="A53" s="1"/>
      <c r="B53" s="1"/>
      <c r="C53" s="1"/>
      <c r="D53" s="1"/>
      <c r="E53" s="1"/>
      <c r="F53" s="1"/>
      <c r="G53" s="1"/>
      <c r="H53" s="1"/>
      <c r="I53" s="1"/>
    </row>
    <row r="54" spans="1:9" ht="15.75">
      <c r="A54" s="1" t="s">
        <v>44</v>
      </c>
      <c r="B54" s="1"/>
      <c r="C54" s="1"/>
      <c r="D54" s="1"/>
      <c r="E54" s="1"/>
      <c r="F54" s="1" t="s">
        <v>48</v>
      </c>
      <c r="G54" s="1"/>
      <c r="H54" s="1"/>
      <c r="I54" s="1"/>
    </row>
    <row r="55" spans="1:9" ht="15.75">
      <c r="A55" s="1" t="s">
        <v>50</v>
      </c>
      <c r="B55" s="1"/>
      <c r="C55" s="1"/>
      <c r="D55" s="1"/>
      <c r="E55" s="1"/>
      <c r="F55" s="1" t="s">
        <v>49</v>
      </c>
      <c r="G55" s="1"/>
      <c r="H55" s="1"/>
      <c r="I55" s="1"/>
    </row>
    <row r="56" spans="1:9" ht="15.75">
      <c r="A56" s="1"/>
      <c r="B56" s="1"/>
      <c r="C56" s="1"/>
      <c r="D56" s="1"/>
      <c r="E56" s="1"/>
      <c r="F56" s="1"/>
      <c r="G56" s="1"/>
      <c r="H56" s="1"/>
      <c r="I56" s="1"/>
    </row>
    <row r="57" spans="1:9" ht="15.75">
      <c r="A57" s="1"/>
      <c r="B57" s="1"/>
      <c r="C57" s="1"/>
      <c r="D57" s="1"/>
      <c r="E57" s="1"/>
      <c r="F57" s="1"/>
      <c r="G57" s="1"/>
      <c r="H57" s="1"/>
      <c r="I57" s="1"/>
    </row>
    <row r="58" spans="1:9" ht="15.75">
      <c r="A58" s="1" t="s">
        <v>44</v>
      </c>
      <c r="B58" s="1"/>
      <c r="C58" s="1"/>
      <c r="D58" s="1"/>
      <c r="E58" s="1"/>
      <c r="F58" s="1" t="s">
        <v>48</v>
      </c>
      <c r="G58" s="1"/>
      <c r="H58" s="1"/>
      <c r="I58" s="1"/>
    </row>
    <row r="59" spans="1:9" ht="15.75">
      <c r="A59" s="1" t="s">
        <v>47</v>
      </c>
      <c r="B59" s="1"/>
      <c r="C59" s="1"/>
      <c r="D59" s="1"/>
      <c r="E59" s="1"/>
      <c r="F59" s="1" t="s">
        <v>51</v>
      </c>
      <c r="G59" s="1"/>
      <c r="H59" s="1"/>
      <c r="I59" s="1"/>
    </row>
    <row r="60" spans="1:9" ht="15.75">
      <c r="A60" s="1"/>
      <c r="B60" s="1"/>
      <c r="C60" s="1"/>
      <c r="D60" s="1"/>
      <c r="E60" s="1"/>
      <c r="F60" s="1"/>
      <c r="G60" s="1"/>
      <c r="H60" s="1"/>
      <c r="I60" s="1"/>
    </row>
    <row r="61" spans="1:9" ht="15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1"/>
      <c r="C62" s="1"/>
      <c r="D62" s="1"/>
      <c r="E62" s="1"/>
      <c r="F62" s="1"/>
      <c r="G62" s="1"/>
      <c r="H62" s="1"/>
      <c r="I62" s="1"/>
    </row>
    <row r="63" spans="1:9" ht="15.75">
      <c r="A63" s="1"/>
      <c r="B63" s="1"/>
      <c r="C63" s="1"/>
      <c r="D63" s="1"/>
      <c r="E63" s="1"/>
      <c r="F63" s="1"/>
      <c r="G63" s="1"/>
      <c r="H63" s="1"/>
      <c r="I63" s="1"/>
    </row>
    <row r="64" spans="1:9" ht="15.75">
      <c r="A64" s="1"/>
      <c r="B64" s="1"/>
      <c r="C64" s="1"/>
      <c r="D64" s="1"/>
      <c r="E64" s="1"/>
      <c r="F64" s="1"/>
      <c r="G64" s="1"/>
      <c r="H64" s="1"/>
      <c r="I64" s="1"/>
    </row>
    <row r="65" spans="1:9" ht="15.75">
      <c r="A65" s="1"/>
      <c r="B65" s="1"/>
      <c r="C65" s="1"/>
      <c r="D65" s="1"/>
      <c r="E65" s="1"/>
      <c r="F65" s="1"/>
      <c r="G65" s="1"/>
      <c r="H65" s="1"/>
      <c r="I65" s="1"/>
    </row>
    <row r="66" spans="1:9" ht="15.75">
      <c r="A66" s="1"/>
      <c r="B66" s="1"/>
      <c r="C66" s="1"/>
      <c r="D66" s="1"/>
      <c r="E66" s="1"/>
      <c r="F66" s="1"/>
      <c r="G66" s="1"/>
      <c r="H66" s="1"/>
      <c r="I66" s="1"/>
    </row>
    <row r="67" spans="1:9" ht="15.75">
      <c r="A67" s="1"/>
      <c r="B67" s="1"/>
      <c r="C67" s="1"/>
      <c r="D67" s="1"/>
      <c r="E67" s="1"/>
      <c r="F67" s="1"/>
      <c r="G67" s="1"/>
      <c r="H67" s="1"/>
      <c r="I67" s="1"/>
    </row>
    <row r="68" spans="1:9" ht="15.75">
      <c r="A68" s="1"/>
      <c r="B68" s="1"/>
      <c r="C68" s="1"/>
      <c r="D68" s="1"/>
      <c r="E68" s="1"/>
      <c r="F68" s="1"/>
      <c r="G68" s="1"/>
      <c r="H68" s="1"/>
      <c r="I68" s="1"/>
    </row>
    <row r="69" spans="1:9" ht="15.75">
      <c r="A69" s="1"/>
      <c r="B69" s="1"/>
      <c r="C69" s="1"/>
      <c r="D69" s="1"/>
      <c r="E69" s="1"/>
      <c r="F69" s="1"/>
      <c r="G69" s="1"/>
      <c r="H69" s="1"/>
      <c r="I69" s="1"/>
    </row>
  </sheetData>
  <sheetProtection/>
  <mergeCells count="17">
    <mergeCell ref="E1:H1"/>
    <mergeCell ref="E4:F4"/>
    <mergeCell ref="E5:F5"/>
    <mergeCell ref="E6:F6"/>
    <mergeCell ref="D12:E12"/>
    <mergeCell ref="B19:D19"/>
    <mergeCell ref="A10:C10"/>
    <mergeCell ref="B32:E32"/>
    <mergeCell ref="C24:E24"/>
    <mergeCell ref="A1:D1"/>
    <mergeCell ref="A4:D4"/>
    <mergeCell ref="A2:B2"/>
    <mergeCell ref="A22:D22"/>
    <mergeCell ref="A8:C8"/>
    <mergeCell ref="A5:D5"/>
    <mergeCell ref="A6:D6"/>
    <mergeCell ref="A9:C9"/>
  </mergeCells>
  <printOptions horizontalCentered="1"/>
  <pageMargins left="0.75" right="0.75" top="1" bottom="1" header="0.5" footer="0.5"/>
  <pageSetup fitToHeight="1" fitToWidth="1" horizontalDpi="600" verticalDpi="600" orientation="portrait" scale="64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CSUSM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C&amp;T</dc:creator>
  <cp:keywords/>
  <dc:description/>
  <cp:lastModifiedBy>netops admin acount</cp:lastModifiedBy>
  <cp:lastPrinted>2012-09-24T17:29:27Z</cp:lastPrinted>
  <dcterms:created xsi:type="dcterms:W3CDTF">2002-04-11T23:37:23Z</dcterms:created>
  <dcterms:modified xsi:type="dcterms:W3CDTF">2012-10-05T22:49:49Z</dcterms:modified>
  <cp:category/>
  <cp:version/>
  <cp:contentType/>
  <cp:contentStatus/>
</cp:coreProperties>
</file>