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945" windowWidth="29040" windowHeight="16440" activeTab="0"/>
  </bookViews>
  <sheets>
    <sheet name="Summary" sheetId="1" r:id="rId1"/>
    <sheet name="Detail" sheetId="2" r:id="rId2"/>
    <sheet name="Sheet3" sheetId="3" r:id="rId3"/>
  </sheets>
  <definedNames>
    <definedName name="_xlnm.Print_Area" localSheetId="0">'Summary'!$A$1:$L$51</definedName>
  </definedNames>
  <calcPr fullCalcOnLoad="1"/>
</workbook>
</file>

<file path=xl/sharedStrings.xml><?xml version="1.0" encoding="utf-8"?>
<sst xmlns="http://schemas.openxmlformats.org/spreadsheetml/2006/main" count="39" uniqueCount="38">
  <si>
    <t>Tuition</t>
  </si>
  <si>
    <t>Revenue</t>
  </si>
  <si>
    <t>Total Revenue</t>
  </si>
  <si>
    <t>Postage Costs</t>
  </si>
  <si>
    <t xml:space="preserve">Target Number Participants </t>
  </si>
  <si>
    <t>Indirect Expenses</t>
  </si>
  <si>
    <t>Total All Expenses</t>
  </si>
  <si>
    <t>Direct Expenses</t>
  </si>
  <si>
    <t>Operating Income/Margin</t>
  </si>
  <si>
    <t>Other</t>
  </si>
  <si>
    <t xml:space="preserve">         Total Direct Expenses</t>
  </si>
  <si>
    <t>Net Profit/Loss</t>
  </si>
  <si>
    <t>Comments</t>
  </si>
  <si>
    <t>Program Financial Analysis &amp; Pro Forma</t>
  </si>
  <si>
    <t>IITS @ ~1.5% of Rev Chargeback</t>
  </si>
  <si>
    <t>FAS 6% of Expenses</t>
  </si>
  <si>
    <t>% to Rev</t>
  </si>
  <si>
    <t xml:space="preserve">Tuition Lecture </t>
  </si>
  <si>
    <t xml:space="preserve">Benefits </t>
  </si>
  <si>
    <t>Lecture Instruction</t>
  </si>
  <si>
    <t>Classroom materials</t>
  </si>
  <si>
    <t>Hospitality</t>
  </si>
  <si>
    <t>Marketing</t>
  </si>
  <si>
    <t>CO 4% of revenue</t>
  </si>
  <si>
    <t>EL Costs @ 20% of Revenue</t>
  </si>
  <si>
    <t>DRAFT</t>
  </si>
  <si>
    <t xml:space="preserve">Clinical Supervision </t>
  </si>
  <si>
    <t>Post MSN Palliative Care Certificate</t>
  </si>
  <si>
    <t>FY 13/14</t>
  </si>
  <si>
    <t>CEHHS @ 5%</t>
  </si>
  <si>
    <t>SCU's per FY</t>
  </si>
  <si>
    <t xml:space="preserve">Clinical </t>
  </si>
  <si>
    <t>Clinical Units per FY</t>
  </si>
  <si>
    <t>Cost of program</t>
  </si>
  <si>
    <t>PC @ 5%</t>
  </si>
  <si>
    <t>CNS spv ratio 10:1 ; WTUs same rate</t>
  </si>
  <si>
    <t>NP Spv ratio 6:1 ; WTUs rate $1872 (every 6 students =2 units)</t>
  </si>
  <si>
    <t>All other Nursing Post-MA programs are at $635 per unit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</si>
</sst>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E+00"/>
    <numFmt numFmtId="177" formatCode="_(* #,##0.0_);_(* \(#,##0.0\);_(* &quot;-&quot;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00_);_(&quot;$&quot;* \(#,##0.000\);_(&quot;$&quot;* &quot;-&quot;???_);_(@_)"/>
    <numFmt numFmtId="186" formatCode="[$-409]dddd\,\ mmmm\ dd\,\ yyyy"/>
    <numFmt numFmtId="187" formatCode="[$-409]h:mm:ss\ AM/PM"/>
    <numFmt numFmtId="188" formatCode="_(&quot;$&quot;* #,##0.0_);_(&quot;$&quot;* \(#,##0.0\);_(&quot;$&quot;* &quot;-&quot;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175" fontId="0" fillId="0" borderId="0" xfId="44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75" fontId="2" fillId="0" borderId="13" xfId="44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75" fontId="0" fillId="0" borderId="14" xfId="44" applyNumberFormat="1" applyFont="1" applyBorder="1" applyAlignment="1">
      <alignment/>
    </xf>
    <xf numFmtId="175" fontId="0" fillId="0" borderId="16" xfId="44" applyNumberFormat="1" applyFont="1" applyBorder="1" applyAlignment="1">
      <alignment/>
    </xf>
    <xf numFmtId="175" fontId="0" fillId="0" borderId="14" xfId="44" applyNumberFormat="1" applyFont="1" applyBorder="1" applyAlignment="1">
      <alignment/>
    </xf>
    <xf numFmtId="175" fontId="0" fillId="0" borderId="14" xfId="44" applyNumberFormat="1" applyFont="1" applyFill="1" applyBorder="1" applyAlignment="1">
      <alignment/>
    </xf>
    <xf numFmtId="175" fontId="0" fillId="0" borderId="16" xfId="44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8" xfId="0" applyFill="1" applyBorder="1" applyAlignment="1">
      <alignment/>
    </xf>
    <xf numFmtId="175" fontId="0" fillId="33" borderId="19" xfId="44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2" fillId="15" borderId="17" xfId="0" applyFont="1" applyFill="1" applyBorder="1" applyAlignment="1">
      <alignment/>
    </xf>
    <xf numFmtId="0" fontId="2" fillId="15" borderId="18" xfId="0" applyFont="1" applyFill="1" applyBorder="1" applyAlignment="1">
      <alignment/>
    </xf>
    <xf numFmtId="0" fontId="0" fillId="15" borderId="18" xfId="0" applyFill="1" applyBorder="1" applyAlignment="1">
      <alignment/>
    </xf>
    <xf numFmtId="175" fontId="0" fillId="15" borderId="19" xfId="44" applyNumberFormat="1" applyFont="1" applyFill="1" applyBorder="1" applyAlignment="1">
      <alignment/>
    </xf>
    <xf numFmtId="0" fontId="2" fillId="10" borderId="17" xfId="0" applyFont="1" applyFill="1" applyBorder="1" applyAlignment="1">
      <alignment/>
    </xf>
    <xf numFmtId="0" fontId="0" fillId="10" borderId="18" xfId="0" applyFill="1" applyBorder="1" applyAlignment="1">
      <alignment/>
    </xf>
    <xf numFmtId="0" fontId="2" fillId="11" borderId="17" xfId="0" applyFont="1" applyFill="1" applyBorder="1" applyAlignment="1">
      <alignment/>
    </xf>
    <xf numFmtId="0" fontId="0" fillId="11" borderId="18" xfId="0" applyFont="1" applyFill="1" applyBorder="1" applyAlignment="1">
      <alignment/>
    </xf>
    <xf numFmtId="175" fontId="0" fillId="11" borderId="19" xfId="0" applyNumberFormat="1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4" fontId="7" fillId="36" borderId="19" xfId="44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14" xfId="0" applyNumberFormat="1" applyFill="1" applyBorder="1" applyAlignment="1">
      <alignment/>
    </xf>
    <xf numFmtId="175" fontId="0" fillId="0" borderId="14" xfId="42" applyNumberFormat="1" applyFont="1" applyBorder="1" applyAlignment="1">
      <alignment/>
    </xf>
    <xf numFmtId="175" fontId="0" fillId="10" borderId="19" xfId="0" applyNumberFormat="1" applyFill="1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175" fontId="2" fillId="0" borderId="14" xfId="44" applyNumberFormat="1" applyFont="1" applyBorder="1" applyAlignment="1">
      <alignment/>
    </xf>
    <xf numFmtId="175" fontId="2" fillId="0" borderId="14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4" zoomScaleNormal="84" zoomScaleSheetLayoutView="100" zoomScalePageLayoutView="0" workbookViewId="0" topLeftCell="A1">
      <selection activeCell="F47" sqref="F47"/>
    </sheetView>
  </sheetViews>
  <sheetFormatPr defaultColWidth="8.8515625" defaultRowHeight="12.75"/>
  <cols>
    <col min="1" max="1" width="4.7109375" style="0" customWidth="1"/>
    <col min="2" max="2" width="6.140625" style="0" customWidth="1"/>
    <col min="3" max="3" width="8.8515625" style="0" customWidth="1"/>
    <col min="4" max="4" width="13.421875" style="0" customWidth="1"/>
    <col min="5" max="5" width="13.00390625" style="0" customWidth="1"/>
    <col min="6" max="6" width="54.7109375" style="0" customWidth="1"/>
    <col min="7" max="7" width="23.421875" style="0" customWidth="1"/>
    <col min="8" max="8" width="15.7109375" style="0" customWidth="1"/>
  </cols>
  <sheetData>
    <row r="1" spans="1:6" ht="18">
      <c r="A1" s="67"/>
      <c r="B1" s="68"/>
      <c r="C1" s="68"/>
      <c r="D1" s="68"/>
      <c r="E1" s="49" t="s">
        <v>13</v>
      </c>
      <c r="F1" s="50"/>
    </row>
    <row r="2" spans="1:6" ht="15.75">
      <c r="A2" s="69"/>
      <c r="B2" s="70"/>
      <c r="C2" s="70"/>
      <c r="D2" s="70"/>
      <c r="E2" s="9" t="s">
        <v>27</v>
      </c>
      <c r="F2" s="51"/>
    </row>
    <row r="3" spans="1:6" ht="13.5" thickBot="1">
      <c r="A3" s="52"/>
      <c r="B3" s="7"/>
      <c r="C3" s="7"/>
      <c r="D3" s="7"/>
      <c r="E3" s="54" t="s">
        <v>25</v>
      </c>
      <c r="F3" s="51"/>
    </row>
    <row r="4" spans="1:6" ht="12.75">
      <c r="A4" s="71" t="s">
        <v>17</v>
      </c>
      <c r="B4" s="72"/>
      <c r="C4" s="72"/>
      <c r="D4" s="72"/>
      <c r="E4" s="11">
        <v>635</v>
      </c>
      <c r="F4" s="39" t="s">
        <v>37</v>
      </c>
    </row>
    <row r="5" spans="1:6" ht="12.75">
      <c r="A5" s="10" t="s">
        <v>31</v>
      </c>
      <c r="B5" s="1"/>
      <c r="C5" s="1"/>
      <c r="D5" s="1"/>
      <c r="E5" s="65">
        <v>635</v>
      </c>
      <c r="F5" s="40"/>
    </row>
    <row r="6" spans="1:6" ht="12.75">
      <c r="A6" s="73" t="s">
        <v>4</v>
      </c>
      <c r="B6" s="74"/>
      <c r="C6" s="74"/>
      <c r="D6" s="74"/>
      <c r="E6" s="12">
        <v>25</v>
      </c>
      <c r="F6" s="40"/>
    </row>
    <row r="7" spans="1:6" ht="12.75">
      <c r="A7" s="10" t="s">
        <v>32</v>
      </c>
      <c r="B7" s="1"/>
      <c r="C7" s="1"/>
      <c r="D7" s="1"/>
      <c r="E7" s="12">
        <v>12</v>
      </c>
      <c r="F7" s="40"/>
    </row>
    <row r="8" spans="1:6" ht="13.5" thickBot="1">
      <c r="A8" s="5" t="s">
        <v>30</v>
      </c>
      <c r="B8" s="6"/>
      <c r="C8" s="6"/>
      <c r="D8" s="6"/>
      <c r="E8" s="13">
        <v>10</v>
      </c>
      <c r="F8" s="41"/>
    </row>
    <row r="9" spans="1:6" ht="12.75">
      <c r="A9" s="10" t="s">
        <v>33</v>
      </c>
      <c r="B9" s="1"/>
      <c r="C9" s="1"/>
      <c r="D9" s="1"/>
      <c r="E9" s="66">
        <f>(E7*E5)+(E8*E4)</f>
        <v>13970</v>
      </c>
      <c r="F9" s="40"/>
    </row>
    <row r="10" spans="1:6" ht="13.5" thickBot="1">
      <c r="A10" s="10"/>
      <c r="B10" s="1"/>
      <c r="C10" s="1"/>
      <c r="D10" s="1"/>
      <c r="E10" s="14"/>
      <c r="F10" s="40"/>
    </row>
    <row r="11" spans="1:6" ht="13.5" thickBot="1">
      <c r="A11" s="52"/>
      <c r="B11" s="7"/>
      <c r="C11" s="7"/>
      <c r="D11" s="7"/>
      <c r="E11" s="38" t="s">
        <v>28</v>
      </c>
      <c r="F11" s="42" t="s">
        <v>12</v>
      </c>
    </row>
    <row r="12" spans="1:6" ht="12.75">
      <c r="A12" s="53" t="s">
        <v>1</v>
      </c>
      <c r="B12" s="54"/>
      <c r="C12" s="7"/>
      <c r="D12" s="7"/>
      <c r="E12" s="15"/>
      <c r="F12" s="40"/>
    </row>
    <row r="13" spans="1:6" ht="12.75">
      <c r="A13" s="52"/>
      <c r="B13" s="7" t="s">
        <v>0</v>
      </c>
      <c r="C13" s="7"/>
      <c r="D13" s="7"/>
      <c r="E13" s="16">
        <f>(E6*E4*E8)+(E6*E5*E7)</f>
        <v>349250</v>
      </c>
      <c r="F13" s="40"/>
    </row>
    <row r="14" spans="1:6" ht="12.75">
      <c r="A14" s="52"/>
      <c r="B14" s="7" t="s">
        <v>9</v>
      </c>
      <c r="C14" s="7"/>
      <c r="D14" s="7"/>
      <c r="E14" s="17">
        <v>0</v>
      </c>
      <c r="F14" s="40"/>
    </row>
    <row r="15" spans="1:6" ht="12.75">
      <c r="A15" s="53"/>
      <c r="B15" s="7"/>
      <c r="C15" s="54" t="s">
        <v>2</v>
      </c>
      <c r="D15" s="54"/>
      <c r="E15" s="18">
        <f>E13+E14</f>
        <v>349250</v>
      </c>
      <c r="F15" s="40"/>
    </row>
    <row r="16" spans="1:6" ht="13.5" thickBot="1">
      <c r="A16" s="52"/>
      <c r="B16" s="7"/>
      <c r="C16" s="7"/>
      <c r="D16" s="7"/>
      <c r="E16" s="15"/>
      <c r="F16" s="40"/>
    </row>
    <row r="17" spans="1:6" ht="13.5" thickBot="1">
      <c r="A17" s="26" t="s">
        <v>7</v>
      </c>
      <c r="B17" s="27"/>
      <c r="C17" s="27"/>
      <c r="D17" s="27"/>
      <c r="E17" s="28"/>
      <c r="F17" s="40"/>
    </row>
    <row r="18" spans="1:6" ht="12.75">
      <c r="A18" s="55"/>
      <c r="B18" s="45" t="s">
        <v>19</v>
      </c>
      <c r="C18" s="45"/>
      <c r="D18" s="45"/>
      <c r="E18" s="46">
        <f>1872*E8</f>
        <v>18720</v>
      </c>
      <c r="F18" s="15"/>
    </row>
    <row r="19" spans="1:6" ht="12.75">
      <c r="A19" s="55"/>
      <c r="B19" s="45" t="s">
        <v>18</v>
      </c>
      <c r="C19" s="45"/>
      <c r="D19" s="45"/>
      <c r="E19" s="46">
        <f>E18*0.273</f>
        <v>5110.56</v>
      </c>
      <c r="F19" s="15"/>
    </row>
    <row r="20" spans="1:6" ht="12.75">
      <c r="A20" s="53"/>
      <c r="B20" s="56" t="s">
        <v>26</v>
      </c>
      <c r="C20" s="7"/>
      <c r="D20" s="7"/>
      <c r="E20" s="47">
        <f>(E7*(E6/6))*1872</f>
        <v>93600</v>
      </c>
      <c r="F20" s="40" t="s">
        <v>36</v>
      </c>
    </row>
    <row r="21" spans="1:6" ht="12.75">
      <c r="A21" s="53"/>
      <c r="B21" s="56" t="s">
        <v>18</v>
      </c>
      <c r="C21" s="7"/>
      <c r="D21" s="7"/>
      <c r="E21" s="47">
        <f>E20*0.273</f>
        <v>25552.800000000003</v>
      </c>
      <c r="F21" s="40" t="s">
        <v>35</v>
      </c>
    </row>
    <row r="22" spans="1:6" ht="12.75">
      <c r="A22" s="52"/>
      <c r="B22" s="7" t="s">
        <v>20</v>
      </c>
      <c r="C22" s="7"/>
      <c r="D22" s="7"/>
      <c r="E22" s="16">
        <v>5000</v>
      </c>
      <c r="F22" s="40"/>
    </row>
    <row r="23" spans="1:6" ht="12.75">
      <c r="A23" s="52"/>
      <c r="B23" s="45" t="s">
        <v>21</v>
      </c>
      <c r="C23" s="7"/>
      <c r="D23" s="7"/>
      <c r="E23" s="16">
        <v>500</v>
      </c>
      <c r="F23" s="40"/>
    </row>
    <row r="24" spans="1:6" ht="12.75">
      <c r="A24" s="52"/>
      <c r="B24" s="56" t="s">
        <v>22</v>
      </c>
      <c r="C24" s="7"/>
      <c r="D24" s="7"/>
      <c r="E24" s="17">
        <v>5000</v>
      </c>
      <c r="F24" s="40"/>
    </row>
    <row r="25" spans="1:6" ht="21.75" customHeight="1">
      <c r="A25" s="52"/>
      <c r="B25" s="1" t="s">
        <v>10</v>
      </c>
      <c r="C25" s="7"/>
      <c r="D25" s="7"/>
      <c r="E25" s="16">
        <f>SUM(E18:E24)</f>
        <v>153483.36</v>
      </c>
      <c r="F25" s="40"/>
    </row>
    <row r="26" spans="1:6" ht="13.5" thickBot="1">
      <c r="A26" s="52"/>
      <c r="B26" s="57"/>
      <c r="C26" s="7"/>
      <c r="D26" s="7"/>
      <c r="E26" s="16"/>
      <c r="F26" s="40"/>
    </row>
    <row r="27" spans="1:6" ht="13.5" thickBot="1">
      <c r="A27" s="29" t="s">
        <v>8</v>
      </c>
      <c r="B27" s="30"/>
      <c r="C27" s="31"/>
      <c r="D27" s="31"/>
      <c r="E27" s="32">
        <f>E15-E25</f>
        <v>195766.64</v>
      </c>
      <c r="F27" s="40"/>
    </row>
    <row r="28" spans="1:6" ht="13.5" thickBot="1">
      <c r="A28" s="53"/>
      <c r="B28" s="1"/>
      <c r="C28" s="54"/>
      <c r="D28" s="7"/>
      <c r="E28" s="16"/>
      <c r="F28" s="40"/>
    </row>
    <row r="29" spans="1:6" ht="13.5" thickBot="1">
      <c r="A29" s="33" t="s">
        <v>5</v>
      </c>
      <c r="B29" s="34"/>
      <c r="C29" s="34"/>
      <c r="D29" s="34"/>
      <c r="E29" s="48"/>
      <c r="F29" s="40"/>
    </row>
    <row r="30" spans="1:6" ht="12.75">
      <c r="A30" s="52"/>
      <c r="B30" s="58" t="s">
        <v>23</v>
      </c>
      <c r="C30" s="58"/>
      <c r="D30" s="58"/>
      <c r="E30" s="16">
        <f>(0.04*E13)</f>
        <v>13970</v>
      </c>
      <c r="F30" s="40"/>
    </row>
    <row r="31" spans="1:6" ht="12.75">
      <c r="A31" s="52"/>
      <c r="B31" s="58" t="s">
        <v>29</v>
      </c>
      <c r="C31" s="58"/>
      <c r="D31" s="58"/>
      <c r="E31" s="16">
        <f>E15*0.05</f>
        <v>17462.5</v>
      </c>
      <c r="F31" s="40"/>
    </row>
    <row r="32" spans="1:6" ht="12.75">
      <c r="A32" s="52"/>
      <c r="B32" s="58" t="s">
        <v>34</v>
      </c>
      <c r="C32" s="58"/>
      <c r="D32" s="58"/>
      <c r="E32" s="16">
        <f>E15*0.05</f>
        <v>17462.5</v>
      </c>
      <c r="F32" s="40"/>
    </row>
    <row r="33" spans="1:6" ht="12.75">
      <c r="A33" s="52"/>
      <c r="B33" s="58" t="s">
        <v>15</v>
      </c>
      <c r="C33" s="58"/>
      <c r="D33" s="58"/>
      <c r="E33" s="16">
        <f>(0.06*E25)</f>
        <v>9209.0016</v>
      </c>
      <c r="F33" s="40"/>
    </row>
    <row r="34" spans="1:6" ht="12.75">
      <c r="A34" s="52"/>
      <c r="B34" s="58" t="s">
        <v>14</v>
      </c>
      <c r="C34" s="58"/>
      <c r="D34" s="58"/>
      <c r="E34" s="19">
        <f>0.015*E13</f>
        <v>5238.75</v>
      </c>
      <c r="F34" s="40"/>
    </row>
    <row r="35" spans="1:6" ht="12.75">
      <c r="A35" s="52"/>
      <c r="B35" s="58" t="s">
        <v>24</v>
      </c>
      <c r="C35" s="58"/>
      <c r="D35" s="58"/>
      <c r="E35" s="20">
        <f>0.3*E13</f>
        <v>104775</v>
      </c>
      <c r="F35" s="40"/>
    </row>
    <row r="36" spans="1:6" ht="12.75">
      <c r="A36" s="52"/>
      <c r="B36" s="58"/>
      <c r="C36" s="58"/>
      <c r="D36" s="58"/>
      <c r="E36" s="19">
        <f>SUM(E30:E35)</f>
        <v>168117.75160000002</v>
      </c>
      <c r="F36" s="40"/>
    </row>
    <row r="37" spans="1:6" ht="13.5" thickBot="1">
      <c r="A37" s="52"/>
      <c r="B37" s="58"/>
      <c r="C37" s="58"/>
      <c r="D37" s="58"/>
      <c r="E37" s="19"/>
      <c r="F37" s="40"/>
    </row>
    <row r="38" spans="1:6" ht="15.75" customHeight="1" thickBot="1">
      <c r="A38" s="35" t="s">
        <v>6</v>
      </c>
      <c r="B38" s="36"/>
      <c r="C38" s="36"/>
      <c r="D38" s="36"/>
      <c r="E38" s="37">
        <f>E25+E36</f>
        <v>321601.1116</v>
      </c>
      <c r="F38" s="40"/>
    </row>
    <row r="39" spans="1:6" ht="13.5" thickBot="1">
      <c r="A39" s="52"/>
      <c r="B39" s="58"/>
      <c r="C39" s="58"/>
      <c r="D39" s="58"/>
      <c r="E39" s="19"/>
      <c r="F39" s="40"/>
    </row>
    <row r="40" spans="1:6" s="4" customFormat="1" ht="13.5" thickBot="1">
      <c r="A40" s="21" t="s">
        <v>11</v>
      </c>
      <c r="B40" s="22"/>
      <c r="C40" s="23"/>
      <c r="D40" s="24"/>
      <c r="E40" s="25">
        <f>E15-E38</f>
        <v>27648.888399999996</v>
      </c>
      <c r="F40" s="43"/>
    </row>
    <row r="41" spans="1:6" s="4" customFormat="1" ht="12.75">
      <c r="A41" s="55"/>
      <c r="B41" s="44"/>
      <c r="C41" s="45"/>
      <c r="D41" s="45"/>
      <c r="E41" s="8"/>
      <c r="F41" s="59"/>
    </row>
    <row r="42" spans="1:6" ht="13.5" thickBot="1">
      <c r="A42" s="60"/>
      <c r="B42" s="61"/>
      <c r="C42" s="62"/>
      <c r="D42" s="61" t="s">
        <v>16</v>
      </c>
      <c r="E42" s="63">
        <f>E40/E15</f>
        <v>0.07916646642806012</v>
      </c>
      <c r="F42" s="64"/>
    </row>
    <row r="43" ht="12.75">
      <c r="A43" s="2"/>
    </row>
  </sheetData>
  <sheetProtection/>
  <mergeCells count="4">
    <mergeCell ref="A1:D1"/>
    <mergeCell ref="A2:D2"/>
    <mergeCell ref="A4:D4"/>
    <mergeCell ref="A6:D6"/>
  </mergeCells>
  <printOptions/>
  <pageMargins left="0.75" right="0.5" top="0.72" bottom="1" header="0.5" footer="0.5"/>
  <pageSetup horizontalDpi="600" verticalDpi="600" orientation="portrait" scale="86"/>
  <rowBreaks count="1" manualBreakCount="1">
    <brk id="42" max="10" man="1"/>
  </rowBreaks>
  <colBreaks count="1" manualBreakCount="1">
    <brk id="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13.8515625" style="0" bestFit="1" customWidth="1"/>
  </cols>
  <sheetData>
    <row r="1" spans="1:2" ht="15.75">
      <c r="A1" s="75" t="s">
        <v>3</v>
      </c>
      <c r="B1" s="75"/>
    </row>
    <row r="2" ht="12.75">
      <c r="B2" s="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sbeavers</cp:lastModifiedBy>
  <cp:lastPrinted>2012-11-27T16:49:03Z</cp:lastPrinted>
  <dcterms:created xsi:type="dcterms:W3CDTF">2002-04-11T23:37:23Z</dcterms:created>
  <dcterms:modified xsi:type="dcterms:W3CDTF">2013-03-12T18:55:06Z</dcterms:modified>
  <cp:category/>
  <cp:version/>
  <cp:contentType/>
  <cp:contentStatus/>
</cp:coreProperties>
</file>